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" yWindow="660" windowWidth="25905" windowHeight="63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<sst xmlns="http://schemas.openxmlformats.org/spreadsheetml/2006/main" count="7797" uniqueCount="728">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</sst>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10" sqref="M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2019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A23" sqref="AA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Август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400.04300200000006</v>
      </c>
      <c r="G20" s="48">
        <f t="shared" si="0"/>
        <v>80.347002</v>
      </c>
      <c r="H20" s="48">
        <f t="shared" si="0"/>
        <v>54.416</v>
      </c>
      <c r="I20" s="48">
        <f t="shared" si="0"/>
        <v>0</v>
      </c>
      <c r="J20" s="48">
        <f t="shared" si="0"/>
        <v>25.931002</v>
      </c>
      <c r="K20" s="48">
        <f t="shared" si="0"/>
        <v>0</v>
      </c>
      <c r="L20" s="48">
        <f t="shared" si="0"/>
        <v>319.696</v>
      </c>
      <c r="M20" s="48">
        <f t="shared" si="0"/>
        <v>231.887</v>
      </c>
      <c r="N20" s="48">
        <f t="shared" si="0"/>
        <v>0</v>
      </c>
      <c r="O20" s="48">
        <f t="shared" si="0"/>
        <v>87.809</v>
      </c>
      <c r="P20" s="48">
        <f t="shared" si="0"/>
        <v>0</v>
      </c>
      <c r="Q20" s="48">
        <f>IF(G20=0,0,T20/G20)</f>
        <v>2.5160180259233567</v>
      </c>
      <c r="R20" s="48">
        <f>IF(L20=0,0,U20/L20)</f>
        <v>2.968061057004154</v>
      </c>
      <c r="S20" s="48">
        <f>SUM(S21:S24)</f>
        <v>1151.0317530409002</v>
      </c>
      <c r="T20" s="48">
        <f>SUM(T21:T24)</f>
        <v>202.1545053609</v>
      </c>
      <c r="U20" s="48">
        <f>SUM(U21:U24)</f>
        <v>948.8772476800001</v>
      </c>
      <c r="V20" s="48">
        <f>SUM(V21:V24)</f>
        <v>0</v>
      </c>
      <c r="W20" s="131">
        <f>SUM(W21:W24)</f>
        <v>1151.0317530409002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389.46000000000004</v>
      </c>
      <c r="G22" s="48">
        <f>H22+I22+J22+K22</f>
        <v>74.023</v>
      </c>
      <c r="H22" s="56">
        <v>54.416</v>
      </c>
      <c r="I22" s="56">
        <v>0</v>
      </c>
      <c r="J22" s="56">
        <v>19.607</v>
      </c>
      <c r="K22" s="56">
        <v>0</v>
      </c>
      <c r="L22" s="48">
        <f>M22+N22+O22+P22</f>
        <v>315.437</v>
      </c>
      <c r="M22" s="56">
        <v>231.887</v>
      </c>
      <c r="N22" s="56"/>
      <c r="O22" s="56">
        <v>83.55</v>
      </c>
      <c r="P22" s="56"/>
      <c r="Q22" s="56">
        <v>2.5276</v>
      </c>
      <c r="R22" s="56">
        <v>2.97135</v>
      </c>
      <c r="S22" s="48">
        <f>T22+U22</f>
        <v>1124.37426475</v>
      </c>
      <c r="T22" s="56">
        <v>187.1005348</v>
      </c>
      <c r="U22" s="56">
        <v>937.2737299500001</v>
      </c>
      <c r="V22" s="56"/>
      <c r="W22" s="57">
        <f>S22-V22</f>
        <v>1124.37426475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10.583002</v>
      </c>
      <c r="G23" s="48">
        <f>H23+I23+J23+K23</f>
        <v>6.324002</v>
      </c>
      <c r="H23" s="56"/>
      <c r="I23" s="56"/>
      <c r="J23" s="56">
        <v>6.324002</v>
      </c>
      <c r="K23" s="56"/>
      <c r="L23" s="48">
        <f>M23+N23+O23+P23</f>
        <v>4.259</v>
      </c>
      <c r="M23" s="56"/>
      <c r="N23" s="56"/>
      <c r="O23" s="56">
        <v>4.259</v>
      </c>
      <c r="P23" s="56"/>
      <c r="Q23" s="56">
        <v>2.38045</v>
      </c>
      <c r="R23" s="56">
        <v>2.72447</v>
      </c>
      <c r="S23" s="48">
        <f>T23+U23</f>
        <v>26.657488290900005</v>
      </c>
      <c r="T23" s="56">
        <v>15.053970560900002</v>
      </c>
      <c r="U23" s="56">
        <v>11.603517730000002</v>
      </c>
      <c r="V23" s="56"/>
      <c r="W23" s="57">
        <f>S23-V23</f>
        <v>26.657488290900005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2020-08-20T11:00:13Z</cp:lastPrinted>
  <dcterms:created xsi:type="dcterms:W3CDTF">2009-01-25T23:42:29Z</dcterms:created>
  <dcterms:modified xsi:type="dcterms:W3CDTF">2020-09-22T12:21:51Z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